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 ian red feb 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<sst xmlns="http://schemas.openxmlformats.org/spreadsheetml/2006/main" count="71" uniqueCount="50">
  <si>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</si>
  <si>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</si>
  <si>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</si>
  <si>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</si>
  <si>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</si>
  <si>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</si>
  <si>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</si>
  <si>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</si>
  <si>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</si>
  <si>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</si>
  <si>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</si>
  <si>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</si>
  <si>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</si>
  <si>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</si>
  <si>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</si>
  <si>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</si>
  <si>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</si>
  <si>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</si>
  <si>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</si>
  <si>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</si>
  <si>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</si>
  <si>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</si>
  <si>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</si>
  <si>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</si>
  <si>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</si>
  <si>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</si>
  <si>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</si>
  <si>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</si>
  <si>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</si>
  <si>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</si>
  <si>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</si>
  <si>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</si>
  <si>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</si>
  <si>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</si>
  <si>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</si>
  <si>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</si>
  <si>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</si>
  <si>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</si>
  <si>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</si>
  <si>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</si>
  <si>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</si>
  <si>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</si>
  <si>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</si>
  <si>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</si>
  <si>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Diminuare luna ianurie 2020 redistribuire luna februarie 2020</t>
  </si>
  <si>
    <t>Dim. Ianuarie</t>
  </si>
  <si>
    <t>Red.Februarie</t>
  </si>
  <si>
    <t>Red. Februarie</t>
  </si>
  <si>
    <t xml:space="preserve">     Anexa 2</t>
  </si>
  <si>
    <t xml:space="preserve">         Anexa 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</si>
</sst>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190" fontId="1" fillId="16" borderId="10" xfId="0" applyNumberFormat="1" applyFont="1" applyFill="1" applyBorder="1" applyAlignment="1">
      <alignment/>
    </xf>
    <xf numFmtId="190" fontId="1" fillId="16" borderId="10" xfId="0" applyNumberFormat="1" applyFont="1" applyFill="1" applyBorder="1" applyAlignment="1">
      <alignment horizontal="right"/>
    </xf>
    <xf numFmtId="0" fontId="3" fillId="16" borderId="10" xfId="0" applyFont="1" applyFill="1" applyBorder="1" applyAlignment="1">
      <alignment/>
    </xf>
    <xf numFmtId="190" fontId="3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K1">
      <selection activeCell="C30" sqref="C30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35</v>
      </c>
      <c r="B2" s="1"/>
      <c r="C2" s="1"/>
      <c r="H2" s="1"/>
      <c r="I2" s="1"/>
      <c r="J2" s="1"/>
      <c r="K2" s="1"/>
      <c r="L2" s="1" t="s">
        <v>36</v>
      </c>
      <c r="M2" s="1"/>
      <c r="N2" s="1"/>
      <c r="S2" s="1"/>
      <c r="T2" s="14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44</v>
      </c>
      <c r="B8" s="1"/>
      <c r="C8" s="1"/>
      <c r="D8" s="1"/>
      <c r="E8" s="3"/>
      <c r="F8" s="3"/>
      <c r="G8" s="3"/>
      <c r="H8" s="3"/>
      <c r="I8" s="3"/>
      <c r="J8" s="3"/>
      <c r="K8" s="5" t="s">
        <v>48</v>
      </c>
      <c r="L8" s="1" t="s">
        <v>44</v>
      </c>
      <c r="M8" s="1"/>
      <c r="N8" s="1"/>
      <c r="O8" s="1"/>
      <c r="P8" s="1"/>
      <c r="Q8" s="1"/>
      <c r="R8" s="5"/>
      <c r="S8" s="3"/>
      <c r="T8" s="5" t="s">
        <v>49</v>
      </c>
    </row>
    <row r="9" spans="1:20" ht="12.75">
      <c r="A9" s="2"/>
      <c r="B9" s="6" t="s">
        <v>38</v>
      </c>
      <c r="C9" s="6" t="s">
        <v>40</v>
      </c>
      <c r="D9" s="6" t="s">
        <v>41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26</v>
      </c>
      <c r="P9" s="6" t="s">
        <v>28</v>
      </c>
      <c r="Q9" s="6" t="s">
        <v>32</v>
      </c>
      <c r="R9" s="6" t="s">
        <v>16</v>
      </c>
      <c r="S9" s="4" t="s">
        <v>10</v>
      </c>
      <c r="T9" s="6" t="s">
        <v>42</v>
      </c>
    </row>
    <row r="10" spans="1:20" ht="12.75">
      <c r="A10" s="2"/>
      <c r="B10" s="6" t="s">
        <v>37</v>
      </c>
      <c r="C10" s="6" t="s">
        <v>39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27</v>
      </c>
      <c r="P10" s="6" t="s">
        <v>29</v>
      </c>
      <c r="Q10" s="6" t="s">
        <v>34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30</v>
      </c>
      <c r="Q11" s="6" t="s">
        <v>33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14</v>
      </c>
      <c r="S13" s="15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16">
        <f>58042.56-4929.56</f>
        <v>53113</v>
      </c>
      <c r="N14" s="16">
        <f>10355.5-10.5</f>
        <v>10345</v>
      </c>
      <c r="O14" s="16">
        <f>12219.74-1015.24</f>
        <v>11204.5</v>
      </c>
      <c r="P14" s="16">
        <f>13370-20</f>
        <v>13350</v>
      </c>
      <c r="Q14" s="16">
        <f>60721-7225</f>
        <v>53496</v>
      </c>
      <c r="R14" s="16">
        <f>N14+M14+K14+J14+I14+H14+G14+F14+E14+D14+C14+B14+O14+P14+Q14</f>
        <v>371301.5</v>
      </c>
      <c r="S14" s="16">
        <f>3672-1074</f>
        <v>2598</v>
      </c>
      <c r="T14" s="16">
        <f>R14+S14</f>
        <v>373899.5</v>
      </c>
      <c r="U14" s="12"/>
    </row>
    <row r="15" spans="1:21" ht="12.75">
      <c r="A15" s="9" t="s">
        <v>43</v>
      </c>
      <c r="B15" s="8">
        <f>46082.7+14.86</f>
        <v>46097.56</v>
      </c>
      <c r="C15" s="8">
        <f>12390.76+29.44</f>
        <v>12420.2</v>
      </c>
      <c r="D15" s="8">
        <f>14365.3+27.2</f>
        <v>14392.5</v>
      </c>
      <c r="E15" s="8">
        <f>9165.46+261.64</f>
        <v>9427.099999999999</v>
      </c>
      <c r="F15" s="8">
        <f>12681.04+22.62</f>
        <v>12703.660000000002</v>
      </c>
      <c r="G15" s="8">
        <f>21944.2+10.18</f>
        <v>21954.38</v>
      </c>
      <c r="H15" s="8">
        <f>9307.34+33.28</f>
        <v>9340.62</v>
      </c>
      <c r="I15" s="8">
        <f>60901.26+7395.52</f>
        <v>68296.78</v>
      </c>
      <c r="J15" s="8">
        <f>20545.76+27.02</f>
        <v>20572.78</v>
      </c>
      <c r="K15" s="8">
        <f>32298.48+4.44</f>
        <v>32302.92</v>
      </c>
      <c r="L15" s="9" t="s">
        <v>43</v>
      </c>
      <c r="M15" s="16">
        <f>57271.4+4929.56</f>
        <v>62200.96</v>
      </c>
      <c r="N15" s="16">
        <f>10215.92+10.5</f>
        <v>10226.42</v>
      </c>
      <c r="O15" s="16">
        <f>12054.86+1015.24</f>
        <v>13070.1</v>
      </c>
      <c r="P15" s="16">
        <f>13189.84+20</f>
        <v>13209.84</v>
      </c>
      <c r="Q15" s="16">
        <f>59913.68+7225</f>
        <v>67138.68</v>
      </c>
      <c r="R15" s="16">
        <f>B15+C15+D15+E15+F15+G15+H15+I15+J15+K15+M15+N15+O15+P15+Q15</f>
        <v>413354.5</v>
      </c>
      <c r="S15" s="16">
        <f>3672+1074</f>
        <v>4746</v>
      </c>
      <c r="T15" s="16">
        <f>R15+S15</f>
        <v>418100.5</v>
      </c>
      <c r="U15" s="12"/>
    </row>
    <row r="16" spans="1:21" ht="12.75">
      <c r="A16" s="18" t="s">
        <v>2</v>
      </c>
      <c r="B16" s="11">
        <f aca="true" t="shared" si="0" ref="B16:K16">B14+B15</f>
        <v>91381.06</v>
      </c>
      <c r="C16" s="11">
        <f t="shared" si="0"/>
        <v>22395.2</v>
      </c>
      <c r="D16" s="11">
        <f t="shared" si="0"/>
        <v>28926</v>
      </c>
      <c r="E16" s="11">
        <f t="shared" si="0"/>
        <v>18457.1</v>
      </c>
      <c r="F16" s="11">
        <f t="shared" si="0"/>
        <v>24175.660000000003</v>
      </c>
      <c r="G16" s="11">
        <f t="shared" si="0"/>
        <v>44187.380000000005</v>
      </c>
      <c r="H16" s="11">
        <f t="shared" si="0"/>
        <v>18743.620000000003</v>
      </c>
      <c r="I16" s="11">
        <f t="shared" si="0"/>
        <v>122622.78</v>
      </c>
      <c r="J16" s="11">
        <f t="shared" si="0"/>
        <v>41370.78</v>
      </c>
      <c r="K16" s="11">
        <f t="shared" si="0"/>
        <v>65041.92</v>
      </c>
      <c r="L16" s="11" t="s">
        <v>2</v>
      </c>
      <c r="M16" s="17">
        <f aca="true" t="shared" si="1" ref="M16:T16">M14+M15</f>
        <v>115313.95999999999</v>
      </c>
      <c r="N16" s="17">
        <f t="shared" si="1"/>
        <v>20571.42</v>
      </c>
      <c r="O16" s="17">
        <f t="shared" si="1"/>
        <v>24274.6</v>
      </c>
      <c r="P16" s="17">
        <f t="shared" si="1"/>
        <v>26559.84</v>
      </c>
      <c r="Q16" s="17">
        <f t="shared" si="1"/>
        <v>120634.68</v>
      </c>
      <c r="R16" s="17">
        <f t="shared" si="1"/>
        <v>784656</v>
      </c>
      <c r="S16" s="17">
        <f t="shared" si="1"/>
        <v>7344</v>
      </c>
      <c r="T16" s="17">
        <f t="shared" si="1"/>
        <v>792000</v>
      </c>
      <c r="U16" s="12"/>
    </row>
    <row r="17" spans="1:21" ht="12.75">
      <c r="A17" s="21" t="s">
        <v>45</v>
      </c>
      <c r="B17" s="19">
        <v>-14.86</v>
      </c>
      <c r="C17" s="19">
        <v>-29.44</v>
      </c>
      <c r="D17" s="19">
        <v>-27.2</v>
      </c>
      <c r="E17" s="19">
        <v>-261.64</v>
      </c>
      <c r="F17" s="19">
        <v>-22.62</v>
      </c>
      <c r="G17" s="19">
        <v>-10.18</v>
      </c>
      <c r="H17" s="19">
        <v>-33.28</v>
      </c>
      <c r="I17" s="19">
        <v>-7395.52</v>
      </c>
      <c r="J17" s="19">
        <v>-27.02</v>
      </c>
      <c r="K17" s="19">
        <v>-4.44</v>
      </c>
      <c r="L17" s="22" t="s">
        <v>45</v>
      </c>
      <c r="M17" s="20">
        <v>-4929.56</v>
      </c>
      <c r="N17" s="20">
        <v>-10.5</v>
      </c>
      <c r="O17" s="20">
        <v>-1015.24</v>
      </c>
      <c r="P17" s="20">
        <v>-20</v>
      </c>
      <c r="Q17" s="20">
        <v>-7225</v>
      </c>
      <c r="R17" s="20">
        <f>B17+C17+D17+E17+F17+G17+H17+I17+J17+K17+M17+N17+O17+P17+Q17</f>
        <v>-21026.5</v>
      </c>
      <c r="S17" s="20">
        <v>-1074</v>
      </c>
      <c r="T17" s="17"/>
      <c r="U17" s="12"/>
    </row>
    <row r="18" spans="1:21" ht="12.75">
      <c r="A18" s="21" t="s">
        <v>47</v>
      </c>
      <c r="B18" s="11">
        <v>14.86</v>
      </c>
      <c r="C18" s="11">
        <v>29.44</v>
      </c>
      <c r="D18" s="11">
        <v>27.2</v>
      </c>
      <c r="E18" s="11">
        <v>261.64</v>
      </c>
      <c r="F18" s="11">
        <v>22.62</v>
      </c>
      <c r="G18" s="11">
        <v>10.18</v>
      </c>
      <c r="H18" s="11">
        <v>33.28</v>
      </c>
      <c r="I18" s="11">
        <v>7395.52</v>
      </c>
      <c r="J18" s="11">
        <v>27.02</v>
      </c>
      <c r="K18" s="11">
        <v>4.44</v>
      </c>
      <c r="L18" s="23" t="s">
        <v>46</v>
      </c>
      <c r="M18" s="17">
        <v>4929.56</v>
      </c>
      <c r="N18" s="17">
        <v>10.5</v>
      </c>
      <c r="O18" s="17">
        <v>1015.24</v>
      </c>
      <c r="P18" s="17">
        <v>20</v>
      </c>
      <c r="Q18" s="17">
        <v>7225</v>
      </c>
      <c r="R18" s="17">
        <f>B18+C18+D18+E18+F18+G18+H18+I18+J18+K18+M18+N18+O18+P18+Q18</f>
        <v>21026.5</v>
      </c>
      <c r="S18" s="17">
        <v>1074</v>
      </c>
      <c r="T18" s="17"/>
      <c r="U18" s="12"/>
    </row>
    <row r="19" spans="1:20" ht="12.75">
      <c r="A19" s="10"/>
      <c r="B19" s="10"/>
      <c r="K19" t="s">
        <v>31</v>
      </c>
      <c r="T19" t="s">
        <v>24</v>
      </c>
    </row>
    <row r="20" spans="1:14" ht="12.75">
      <c r="A20" s="10"/>
      <c r="N20" t="s">
        <v>25</v>
      </c>
    </row>
    <row r="24" spans="18:19" ht="12.75">
      <c r="R24" s="13"/>
      <c r="S24" s="13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2020-02-24T13:04:52Z</cp:lastPrinted>
  <dcterms:created xsi:type="dcterms:W3CDTF">1996-10-14T23:33:28Z</dcterms:created>
  <dcterms:modified xsi:type="dcterms:W3CDTF">2020-07-21T06:57:30Z</dcterms:modified>
  <cp:category/>
  <cp:version/>
  <cp:contentType/>
  <cp:contentStatus/>
</cp:coreProperties>
</file>